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新しいフォルダー\"/>
    </mc:Choice>
  </mc:AlternateContent>
  <workbookProtection workbookAlgorithmName="SHA-512" workbookHashValue="G+b/d6k8Ij6CQxHi3ZAW0xNNKiBZSd73uJqnOZddbwvJ7YzVeNq80BZ/uL4YtfaxyIRR/QSUEZucF6ujX5nJTg==" workbookSaltValue="REpFNXuXVMV7FkqXAlr39g==" workbookSpinCount="100000" lockStructure="1"/>
  <bookViews>
    <workbookView xWindow="450" yWindow="45" windowWidth="29100" windowHeight="1450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O6" i="5"/>
  <c r="I10" i="4" s="1"/>
  <c r="N6" i="5"/>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AL10" i="4"/>
  <c r="W10" i="4"/>
  <c r="P10" i="4"/>
  <c r="B10" i="4"/>
  <c r="AT8" i="4"/>
  <c r="AL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<sst xmlns="http://schemas.openxmlformats.org/spreadsheetml/2006/main" count="228" uniqueCount="113">
  <si>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</si>
  <si>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</si>
  <si>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</si>
  <si>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</si>
  <si>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</si>
  <si>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</si>
  <si>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</si>
  <si>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</si>
  <si>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</si>
  <si>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</si>
  <si>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</si>
  <si>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</si>
  <si>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</si>
  <si>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</si>
  <si>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</si>
  <si>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</si>
  <si>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</si>
  <si>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</si>
  <si>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</si>
  <si>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</si>
  <si>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</si>
  <si>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</si>
  <si>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</si>
  <si>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</si>
  <si>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</si>
  <si>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</si>
  <si>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</si>
  <si>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</si>
  <si>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</si>
  <si>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</si>
  <si>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</si>
  <si>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</si>
  <si>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</si>
  <si>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</si>
  <si>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</si>
  <si>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</si>
  <si>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</si>
  <si>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</si>
  <si>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</si>
  <si>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</si>
  <si>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</si>
  <si>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</si>
  <si>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</si>
  <si>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</si>
  <si>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</si>
  <si>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</si>
  <si>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</si>
  <si>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</si>
  <si>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</si>
  <si>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</si>
  <si>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</si>
  <si>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</si>
  <si>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</si>
  <si>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</si>
  <si>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</si>
  <si>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</si>
  <si>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</si>
  <si>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</si>
  <si>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</si>
  <si>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</si>
  <si>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</si>
  <si>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</si>
  <si>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</si>
  <si>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</si>
  <si>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</si>
  <si>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</si>
  <si>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</si>
  <si>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</si>
  <si>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</si>
  <si>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</si>
  <si>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</si>
  <si>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</si>
  <si>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</si>
  <si>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</si>
  <si>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</si>
  <si>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</si>
  <si>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</si>
  <si>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</si>
  <si>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</si>
  <si>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</si>
  <si>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</si>
  <si>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</si>
  <si>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</si>
  <si>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</si>
  <si>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</si>
  <si>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</si>
  <si>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</si>
  <si>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</si>
  <si>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</si>
  <si>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</si>
  <si>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</si>
  <si>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</si>
  <si>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</si>
  <si>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</si>
  <si>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</si>
  <si>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</si>
  <si>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</si>
  <si>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</si>
  <si>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</si>
  <si>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</si>
  <si>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</si>
  <si>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</si>
  <si>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</si>
  <si>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</si>
  <si>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</si>
  <si>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</si>
  <si>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</si>
  <si>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</si>
  <si>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</si>
  <si>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</si>
  <si>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路経年化率の値が毎年上昇しており、施設、管路ともに老朽化が進んでいると言える。加えて③管路更新率は、基幹管路更新へ重点をおいているため、前年より若干だが0.03ポイント減少し、前年と同様に類似団体及び全国平均を下回る状況となった。</t>
    <rPh sb="13" eb="14">
      <t>オヨ</t>
    </rPh>
    <rPh sb="23" eb="25">
      <t>アタイ</t>
    </rPh>
    <rPh sb="25" eb="27">
      <t>マイネン</t>
    </rPh>
    <rPh sb="27" eb="29">
      <t>ジョウショウ</t>
    </rPh>
    <rPh sb="34" eb="36">
      <t>シセツ</t>
    </rPh>
    <rPh sb="37" eb="39">
      <t>カンロ</t>
    </rPh>
    <rPh sb="56" eb="57">
      <t>クワ</t>
    </rPh>
    <rPh sb="67" eb="69">
      <t>キカン</t>
    </rPh>
    <rPh sb="69" eb="71">
      <t>カンロ</t>
    </rPh>
    <rPh sb="71" eb="73">
      <t>コウシン</t>
    </rPh>
    <rPh sb="74" eb="76">
      <t>ジュウテン</t>
    </rPh>
    <rPh sb="85" eb="87">
      <t>ゼンネン</t>
    </rPh>
    <rPh sb="89" eb="91">
      <t>ジャッカン</t>
    </rPh>
    <rPh sb="101" eb="103">
      <t>ゲンショウ</t>
    </rPh>
    <rPh sb="105" eb="107">
      <t>ゼンネン</t>
    </rPh>
    <rPh sb="108" eb="110">
      <t>ドウヨウ</t>
    </rPh>
    <rPh sb="115" eb="116">
      <t>オヨ</t>
    </rPh>
    <rPh sb="117" eb="119">
      <t>ゼンコク</t>
    </rPh>
    <rPh sb="122" eb="123">
      <t>シタ</t>
    </rPh>
    <phoneticPr fontId="4"/>
  </si>
  <si>
    <r>
      <rPr>
        <u/>
        <sz val="11"/>
        <color theme="1"/>
        <rFont val="ＭＳ ゴシック"/>
        <family val="3"/>
        <charset val="128"/>
      </rPr>
      <t>健全性</t>
    </r>
    <r>
      <rPr>
        <sz val="11"/>
        <color theme="1"/>
        <rFont val="ＭＳ ゴシック"/>
        <family val="3"/>
        <charset val="128"/>
      </rPr>
      <t xml:space="preserve">
　①経常収支比率、③流動比率は100%を上回っており、②累積欠損金比率も生じていないことから、現在は健全な経営状況であると言えるものの、⑤料金回収率と①経常収支比率は前年に引き続き、類似団体平均より下回っており、低下傾向が顕著であるため、費用の削減等の経営改善検討が必要である。
　④企業債残高対給水収益比率は改善傾向で推移していたが、今回は若干の上昇になった。類似団体平均と比較すると依然として高い状況にある。
</t>
    </r>
    <r>
      <rPr>
        <u/>
        <sz val="11"/>
        <color theme="1"/>
        <rFont val="ＭＳ ゴシック"/>
        <family val="3"/>
        <charset val="128"/>
      </rPr>
      <t>効率性</t>
    </r>
    <r>
      <rPr>
        <sz val="11"/>
        <color theme="1"/>
        <rFont val="ＭＳ ゴシック"/>
        <family val="3"/>
        <charset val="128"/>
      </rPr>
      <t xml:space="preserve">
　⑦施設利用率は、ここ数年間は水需要の減少により50%を切る低い状況が続いている。
　⑥給水原価は類似団体平均より低く、⑧有収率は94％であり、現在は良好であるが、人口減少に伴う有収率の低下が著しく費用の増加により⑥給水原価が上昇傾向にあり、投資等の効率化を図る必要がある。</t>
    </r>
    <rPh sb="90" eb="91">
      <t>ヒ</t>
    </rPh>
    <rPh sb="92" eb="93">
      <t>ツヅ</t>
    </rPh>
    <rPh sb="102" eb="104">
      <t>ルイジ</t>
    </rPh>
    <rPh sb="110" eb="112">
      <t>テイカ</t>
    </rPh>
    <rPh sb="112" eb="114">
      <t>ケイコウ</t>
    </rPh>
    <rPh sb="115" eb="117">
      <t>ケンチョ</t>
    </rPh>
    <rPh sb="123" eb="125">
      <t>ヒヨウ</t>
    </rPh>
    <rPh sb="126" eb="128">
      <t>サクゲン</t>
    </rPh>
    <rPh sb="128" eb="129">
      <t>ナド</t>
    </rPh>
    <rPh sb="130" eb="132">
      <t>ケイエイ</t>
    </rPh>
    <rPh sb="132" eb="134">
      <t>カイゼン</t>
    </rPh>
    <rPh sb="134" eb="136">
      <t>ケントウ</t>
    </rPh>
    <rPh sb="137" eb="139">
      <t>ヒツヨウ</t>
    </rPh>
    <rPh sb="145" eb="147">
      <t>シタマワ</t>
    </rPh>
    <rPh sb="228" eb="230">
      <t>スウネン</t>
    </rPh>
    <rPh sb="230" eb="231">
      <t>カン</t>
    </rPh>
    <rPh sb="252" eb="253">
      <t>キ</t>
    </rPh>
    <rPh sb="286" eb="288">
      <t>ユウシュウ</t>
    </rPh>
    <rPh sb="288" eb="289">
      <t>リツ</t>
    </rPh>
    <rPh sb="297" eb="299">
      <t>ゲンザイ</t>
    </rPh>
    <rPh sb="300" eb="302">
      <t>ジンコウ</t>
    </rPh>
    <rPh sb="302" eb="304">
      <t>ゲンショウ</t>
    </rPh>
    <rPh sb="305" eb="306">
      <t>トモナ</t>
    </rPh>
    <rPh sb="307" eb="309">
      <t>ユウシュウ</t>
    </rPh>
    <rPh sb="309" eb="310">
      <t>リツ</t>
    </rPh>
    <rPh sb="311" eb="313">
      <t>テイカ</t>
    </rPh>
    <rPh sb="314" eb="315">
      <t>イチジル</t>
    </rPh>
    <rPh sb="317" eb="319">
      <t>ヒヨウ</t>
    </rPh>
    <rPh sb="320" eb="322">
      <t>ゾウカ</t>
    </rPh>
    <rPh sb="326" eb="328">
      <t>キュウスイ</t>
    </rPh>
    <rPh sb="328" eb="330">
      <t>ゲンカ</t>
    </rPh>
    <rPh sb="331" eb="333">
      <t>ジョウショウ</t>
    </rPh>
    <rPh sb="333" eb="335">
      <t>ケイコウ</t>
    </rPh>
    <rPh sb="339" eb="341">
      <t>トウシ</t>
    </rPh>
    <rPh sb="341" eb="342">
      <t>ナド</t>
    </rPh>
    <rPh sb="343" eb="346">
      <t>コウリツカ</t>
    </rPh>
    <rPh sb="347" eb="348">
      <t>ハカ</t>
    </rPh>
    <rPh sb="349" eb="351">
      <t>ヒツヨウ</t>
    </rPh>
    <phoneticPr fontId="4"/>
  </si>
  <si>
    <r>
      <t>　平成22年4月に料金改定を行って以降、一定の収益を確保し、経営の健全性は比較的確保されてきたものの、人口減少等による水需要の減少や物価の高騰等経営状況は厳しい局面を迎えている。また、「施設利用率」が水需要の減少により低下傾向にあり、老朽化に関する指標が悪化傾向であるなどの課題を抱えている。
　これらの課題に対応するため、今回</t>
    </r>
    <r>
      <rPr>
        <sz val="11"/>
        <rFont val="ＭＳ ゴシック"/>
        <family val="3"/>
        <charset val="128"/>
      </rPr>
      <t>、徳島市水道事業</t>
    </r>
    <r>
      <rPr>
        <sz val="11"/>
        <color theme="1"/>
        <rFont val="ＭＳ ゴシック"/>
        <family val="3"/>
        <charset val="128"/>
      </rPr>
      <t>経営戦略の改定を行い、アセットマネジメントによる施設の更新需要の見直し等による投資計画と適切な財政確保による財政計画を策定し、経営基盤の強化を図り、安全・安心な水道水を安定的に供給することに取り組んでいる。</t>
    </r>
    <rPh sb="51" eb="53">
      <t>ジンコウ</t>
    </rPh>
    <rPh sb="53" eb="55">
      <t>ゲンショウ</t>
    </rPh>
    <rPh sb="55" eb="56">
      <t>ナド</t>
    </rPh>
    <rPh sb="59" eb="60">
      <t>ミズ</t>
    </rPh>
    <rPh sb="60" eb="62">
      <t>ジュヨウ</t>
    </rPh>
    <rPh sb="63" eb="65">
      <t>ゲンショウ</t>
    </rPh>
    <rPh sb="66" eb="68">
      <t>ブッカ</t>
    </rPh>
    <rPh sb="69" eb="71">
      <t>コウトウ</t>
    </rPh>
    <rPh sb="71" eb="72">
      <t>ナド</t>
    </rPh>
    <rPh sb="72" eb="74">
      <t>ケイエイ</t>
    </rPh>
    <rPh sb="74" eb="76">
      <t>ジョウキョウ</t>
    </rPh>
    <rPh sb="77" eb="78">
      <t>キビ</t>
    </rPh>
    <rPh sb="80" eb="82">
      <t>キョクメン</t>
    </rPh>
    <rPh sb="83" eb="84">
      <t>ムカ</t>
    </rPh>
    <rPh sb="111" eb="113">
      <t>ケイコウ</t>
    </rPh>
    <rPh sb="162" eb="164">
      <t>コンカイ</t>
    </rPh>
    <rPh sb="168" eb="170">
      <t>スイドウ</t>
    </rPh>
    <rPh sb="170" eb="172">
      <t>ジギョウ</t>
    </rPh>
    <rPh sb="172" eb="176">
      <t>ケイエイセンリャク</t>
    </rPh>
    <rPh sb="177" eb="179">
      <t>カイテイ</t>
    </rPh>
    <rPh sb="180" eb="181">
      <t>オコナ</t>
    </rPh>
    <rPh sb="196" eb="198">
      <t>シセツ</t>
    </rPh>
    <rPh sb="199" eb="201">
      <t>コウシン</t>
    </rPh>
    <rPh sb="201" eb="203">
      <t>ジュヨウ</t>
    </rPh>
    <rPh sb="204" eb="206">
      <t>ミナオ</t>
    </rPh>
    <rPh sb="207" eb="208">
      <t>ナド</t>
    </rPh>
    <rPh sb="211" eb="213">
      <t>トウシ</t>
    </rPh>
    <rPh sb="213" eb="215">
      <t>ケイカク</t>
    </rPh>
    <rPh sb="216" eb="218">
      <t>テキセツ</t>
    </rPh>
    <rPh sb="219" eb="221">
      <t>ザイセイ</t>
    </rPh>
    <rPh sb="221" eb="223">
      <t>カクホ</t>
    </rPh>
    <rPh sb="226" eb="228">
      <t>ザイセイ</t>
    </rPh>
    <rPh sb="228" eb="230">
      <t>ケイカク</t>
    </rPh>
    <rPh sb="231" eb="233">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</si>
</sst>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1.01</c:v>
                </c:pt>
                <c:pt idx="1">
                  <c:v>0.89</c:v>
                </c:pt>
                <c:pt idx="2">
                  <c:v>0.56000000000000005</c:v>
                </c:pt>
                <c:pt idx="3">
                  <c:v>0.39</c:v>
                </c:pt>
                <c:pt idx="4">
                  <c:v>0.36</c:v>
                </c:pt>
              </c:numCache>
            </c:numRef>
          </c:val>
          <c:extLst>
            <c:ext xmlns:c16="http://schemas.microsoft.com/office/drawing/2014/chart" uri="{C3380CC4-5D6E-409C-BE32-E72D297353CC}">
              <c16:uniqueId val="{00000000-AAF8-4CFF-8948-C5DD30E4DB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AF8-4CFF-8948-C5DD30E4DB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50.3</c:v>
                </c:pt>
                <c:pt idx="1">
                  <c:v>49.44</c:v>
                </c:pt>
                <c:pt idx="2">
                  <c:v>49.47</c:v>
                </c:pt>
                <c:pt idx="3">
                  <c:v>48.39</c:v>
                </c:pt>
                <c:pt idx="4">
                  <c:v>48.34</c:v>
                </c:pt>
              </c:numCache>
            </c:numRef>
          </c:val>
          <c:extLst>
            <c:ext xmlns:c16="http://schemas.microsoft.com/office/drawing/2014/chart" uri="{C3380CC4-5D6E-409C-BE32-E72D297353CC}">
              <c16:uniqueId val="{00000000-82B4-40F0-A3A1-FAAEC4A378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82B4-40F0-A3A1-FAAEC4A378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95.79</c:v>
                </c:pt>
                <c:pt idx="1">
                  <c:v>95.54</c:v>
                </c:pt>
                <c:pt idx="2">
                  <c:v>93.83</c:v>
                </c:pt>
                <c:pt idx="3">
                  <c:v>94.71</c:v>
                </c:pt>
                <c:pt idx="4">
                  <c:v>94.53</c:v>
                </c:pt>
              </c:numCache>
            </c:numRef>
          </c:val>
          <c:extLst>
            <c:ext xmlns:c16="http://schemas.microsoft.com/office/drawing/2014/chart" uri="{C3380CC4-5D6E-409C-BE32-E72D297353CC}">
              <c16:uniqueId val="{00000000-4BCD-4777-8AD9-C0DA7A8EB6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4BCD-4777-8AD9-C0DA7A8EB6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114.61</c:v>
                </c:pt>
                <c:pt idx="1">
                  <c:v>114.4</c:v>
                </c:pt>
                <c:pt idx="2">
                  <c:v>112.42</c:v>
                </c:pt>
                <c:pt idx="3">
                  <c:v>107.67</c:v>
                </c:pt>
                <c:pt idx="4">
                  <c:v>103.16</c:v>
                </c:pt>
              </c:numCache>
            </c:numRef>
          </c:val>
          <c:extLst>
            <c:ext xmlns:c16="http://schemas.microsoft.com/office/drawing/2014/chart" uri="{C3380CC4-5D6E-409C-BE32-E72D297353CC}">
              <c16:uniqueId val="{00000000-E1D7-4798-B829-586EEB6C07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E1D7-4798-B829-586EEB6C07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50.19</c:v>
                </c:pt>
                <c:pt idx="1">
                  <c:v>51.59</c:v>
                </c:pt>
                <c:pt idx="2">
                  <c:v>53.12</c:v>
                </c:pt>
                <c:pt idx="3">
                  <c:v>53.13</c:v>
                </c:pt>
                <c:pt idx="4">
                  <c:v>54.01</c:v>
                </c:pt>
              </c:numCache>
            </c:numRef>
          </c:val>
          <c:extLst>
            <c:ext xmlns:c16="http://schemas.microsoft.com/office/drawing/2014/chart" uri="{C3380CC4-5D6E-409C-BE32-E72D297353CC}">
              <c16:uniqueId val="{00000000-E447-4134-AFA2-91D139E37C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447-4134-AFA2-91D139E37C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17.329999999999998</c:v>
                </c:pt>
                <c:pt idx="1">
                  <c:v>17.37</c:v>
                </c:pt>
                <c:pt idx="2">
                  <c:v>18.25</c:v>
                </c:pt>
                <c:pt idx="3">
                  <c:v>19.010000000000002</c:v>
                </c:pt>
                <c:pt idx="4">
                  <c:v>19.22</c:v>
                </c:pt>
              </c:numCache>
            </c:numRef>
          </c:val>
          <c:extLst>
            <c:ext xmlns:c16="http://schemas.microsoft.com/office/drawing/2014/chart" uri="{C3380CC4-5D6E-409C-BE32-E72D297353CC}">
              <c16:uniqueId val="{00000000-0828-42D8-BE29-A69F83BFBC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828-42D8-BE29-A69F83BFBC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72-4FEE-B3BF-DF747951EE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C72-4FEE-B3BF-DF747951EE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287.44</c:v>
                </c:pt>
                <c:pt idx="1">
                  <c:v>289.25</c:v>
                </c:pt>
                <c:pt idx="2">
                  <c:v>319.66000000000003</c:v>
                </c:pt>
                <c:pt idx="3">
                  <c:v>332.04</c:v>
                </c:pt>
                <c:pt idx="4">
                  <c:v>279.75</c:v>
                </c:pt>
              </c:numCache>
            </c:numRef>
          </c:val>
          <c:extLst>
            <c:ext xmlns:c16="http://schemas.microsoft.com/office/drawing/2014/chart" uri="{C3380CC4-5D6E-409C-BE32-E72D297353CC}">
              <c16:uniqueId val="{00000000-EEA3-4A10-8858-953392CC8E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EEA3-4A10-8858-953392CC8E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437.55</c:v>
                </c:pt>
                <c:pt idx="1">
                  <c:v>424.41</c:v>
                </c:pt>
                <c:pt idx="2">
                  <c:v>413.45</c:v>
                </c:pt>
                <c:pt idx="3">
                  <c:v>430.88</c:v>
                </c:pt>
                <c:pt idx="4">
                  <c:v>433.85</c:v>
                </c:pt>
              </c:numCache>
            </c:numRef>
          </c:val>
          <c:extLst>
            <c:ext xmlns:c16="http://schemas.microsoft.com/office/drawing/2014/chart" uri="{C3380CC4-5D6E-409C-BE32-E72D297353CC}">
              <c16:uniqueId val="{00000000-C74E-4A60-AE1E-BDBD66C4CC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74E-4A60-AE1E-BDBD66C4CC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112.63</c:v>
                </c:pt>
                <c:pt idx="1">
                  <c:v>112.43</c:v>
                </c:pt>
                <c:pt idx="2">
                  <c:v>109.49</c:v>
                </c:pt>
                <c:pt idx="3">
                  <c:v>104.41</c:v>
                </c:pt>
                <c:pt idx="4">
                  <c:v>99.28</c:v>
                </c:pt>
              </c:numCache>
            </c:numRef>
          </c:val>
          <c:extLst>
            <c:ext xmlns:c16="http://schemas.microsoft.com/office/drawing/2014/chart" uri="{C3380CC4-5D6E-409C-BE32-E72D297353CC}">
              <c16:uniqueId val="{00000000-100F-4DE4-A2A8-22B5490485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100F-4DE4-A2A8-22B5490485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123.24</c:v>
                </c:pt>
                <c:pt idx="1">
                  <c:v>122.89</c:v>
                </c:pt>
                <c:pt idx="2">
                  <c:v>125.89</c:v>
                </c:pt>
                <c:pt idx="3">
                  <c:v>132.22</c:v>
                </c:pt>
                <c:pt idx="4">
                  <c:v>138.97999999999999</c:v>
                </c:pt>
              </c:numCache>
            </c:numRef>
          </c:val>
          <c:extLst>
            <c:ext xmlns:c16="http://schemas.microsoft.com/office/drawing/2014/chart" uri="{C3380CC4-5D6E-409C-BE32-E72D297353CC}">
              <c16:uniqueId val="{00000000-2912-4784-B7C0-AC46C2FDF9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2912-4784-B7C0-AC46C2FDF9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0" zoomScaleNormal="5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徳島市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244830</v>
      </c>
      <c r="AM8" s="44"/>
      <c r="AN8" s="44"/>
      <c r="AO8" s="44"/>
      <c r="AP8" s="44"/>
      <c r="AQ8" s="44"/>
      <c r="AR8" s="44"/>
      <c r="AS8" s="44"/>
      <c r="AT8" s="45">
        <f>データ!$S$6</f>
        <v>191.52</v>
      </c>
      <c r="AU8" s="46"/>
      <c r="AV8" s="46"/>
      <c r="AW8" s="46"/>
      <c r="AX8" s="46"/>
      <c r="AY8" s="46"/>
      <c r="AZ8" s="46"/>
      <c r="BA8" s="46"/>
      <c r="BB8" s="47">
        <f>データ!$T$6</f>
        <v>1278.3499999999999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63.4</v>
      </c>
      <c r="J10" s="46"/>
      <c r="K10" s="46"/>
      <c r="L10" s="46"/>
      <c r="M10" s="46"/>
      <c r="N10" s="46"/>
      <c r="O10" s="80"/>
      <c r="P10" s="47">
        <f>データ!$P$6</f>
        <v>93.63</v>
      </c>
      <c r="Q10" s="47"/>
      <c r="R10" s="47"/>
      <c r="S10" s="47"/>
      <c r="T10" s="47"/>
      <c r="U10" s="47"/>
      <c r="V10" s="47"/>
      <c r="W10" s="44">
        <f>データ!$Q$6</f>
        <v>2437</v>
      </c>
      <c r="X10" s="44"/>
      <c r="Y10" s="44"/>
      <c r="Z10" s="44"/>
      <c r="AA10" s="44"/>
      <c r="AB10" s="44"/>
      <c r="AC10" s="44"/>
      <c r="AD10" s="2"/>
      <c r="AE10" s="2"/>
      <c r="AF10" s="2"/>
      <c r="AG10" s="2"/>
      <c r="AH10" s="2"/>
      <c r="AI10" s="2"/>
      <c r="AJ10" s="2"/>
      <c r="AK10" s="2"/>
      <c r="AL10" s="44">
        <f>データ!$U$6</f>
        <v>227975</v>
      </c>
      <c r="AM10" s="44"/>
      <c r="AN10" s="44"/>
      <c r="AO10" s="44"/>
      <c r="AP10" s="44"/>
      <c r="AQ10" s="44"/>
      <c r="AR10" s="44"/>
      <c r="AS10" s="44"/>
      <c r="AT10" s="45">
        <f>データ!$V$6</f>
        <v>105.76</v>
      </c>
      <c r="AU10" s="46"/>
      <c r="AV10" s="46"/>
      <c r="AW10" s="46"/>
      <c r="AX10" s="46"/>
      <c r="AY10" s="46"/>
      <c r="AZ10" s="46"/>
      <c r="BA10" s="46"/>
      <c r="BB10" s="47">
        <f>データ!$W$6</f>
        <v>2155.59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F74+3ixNtM8q0lAon4LdNVg1HHRZSzRUVHxx6RFYiaB0WEkhVLQEA1AfxLxSSWH+N10l8/NsiARN+L7IWhw==" saltValue="bNaUOjBNvYY8WcJyqUKI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362018</v>
      </c>
      <c r="D6" s="20">
        <f t="shared" si="3"/>
        <v>46</v>
      </c>
      <c r="E6" s="20">
        <f t="shared" si="3"/>
        <v>1</v>
      </c>
      <c r="F6" s="20">
        <f t="shared" si="3"/>
        <v>0</v>
      </c>
      <c r="G6" s="20">
        <f t="shared" si="3"/>
        <v>1</v>
      </c>
      <c r="H6" s="20" t="str">
        <f t="shared" si="3"/>
        <v>徳島県　徳島市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63.4</v>
      </c>
      <c r="P6" s="21">
        <f t="shared" si="3"/>
        <v>93.63</v>
      </c>
      <c r="Q6" s="21">
        <f t="shared" si="3"/>
        <v>2437</v>
      </c>
      <c r="R6" s="21">
        <f t="shared" si="3"/>
        <v>244830</v>
      </c>
      <c r="S6" s="21">
        <f t="shared" si="3"/>
        <v>191.52</v>
      </c>
      <c r="T6" s="21">
        <f t="shared" si="3"/>
        <v>1278.3499999999999</v>
      </c>
      <c r="U6" s="21">
        <f t="shared" si="3"/>
        <v>227975</v>
      </c>
      <c r="V6" s="21">
        <f t="shared" si="3"/>
        <v>105.76</v>
      </c>
      <c r="W6" s="21">
        <f t="shared" si="3"/>
        <v>2155.59</v>
      </c>
      <c r="X6" s="22">
        <f>IF(X7="",NA(),X7)</f>
        <v>114.61</v>
      </c>
      <c r="Y6" s="22">
        <f t="shared" ref="Y6:AG6" si="4">IF(Y7="",NA(),Y7)</f>
        <v>114.4</v>
      </c>
      <c r="Z6" s="22">
        <f t="shared" si="4"/>
        <v>112.42</v>
      </c>
      <c r="AA6" s="22">
        <f t="shared" si="4"/>
        <v>107.67</v>
      </c>
      <c r="AB6" s="22">
        <f t="shared" si="4"/>
        <v>103.16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287.44</v>
      </c>
      <c r="AU6" s="22">
        <f t="shared" ref="AU6:BC6" si="6">IF(AU7="",NA(),AU7)</f>
        <v>289.25</v>
      </c>
      <c r="AV6" s="22">
        <f t="shared" si="6"/>
        <v>319.66000000000003</v>
      </c>
      <c r="AW6" s="22">
        <f t="shared" si="6"/>
        <v>332.04</v>
      </c>
      <c r="AX6" s="22">
        <f t="shared" si="6"/>
        <v>279.75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437.55</v>
      </c>
      <c r="BF6" s="22">
        <f t="shared" ref="BF6:BN6" si="7">IF(BF7="",NA(),BF7)</f>
        <v>424.41</v>
      </c>
      <c r="BG6" s="22">
        <f t="shared" si="7"/>
        <v>413.45</v>
      </c>
      <c r="BH6" s="22">
        <f t="shared" si="7"/>
        <v>430.88</v>
      </c>
      <c r="BI6" s="22">
        <f t="shared" si="7"/>
        <v>433.85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112.63</v>
      </c>
      <c r="BQ6" s="22">
        <f t="shared" ref="BQ6:BY6" si="8">IF(BQ7="",NA(),BQ7)</f>
        <v>112.43</v>
      </c>
      <c r="BR6" s="22">
        <f t="shared" si="8"/>
        <v>109.49</v>
      </c>
      <c r="BS6" s="22">
        <f t="shared" si="8"/>
        <v>104.41</v>
      </c>
      <c r="BT6" s="22">
        <f t="shared" si="8"/>
        <v>99.28</v>
      </c>
      <c r="BU6" s="22">
        <f t="shared" si="8"/>
        <v>103.75</v>
      </c>
      <c r="BV6" s="22">
        <f t="shared" si="8"/>
        <v>105.3</v>
      </c>
      <c r="BW6" s="22">
        <f t="shared" si="8"/>
        <v>99.41</v>
      </c>
      <c r="BX6" s="22">
        <f t="shared" si="8"/>
        <v>101.11</v>
      </c>
      <c r="BY6" s="22">
        <f t="shared" si="8"/>
        <v>102.03</v>
      </c>
      <c r="BZ6" s="21" t="str">
        <f>IF(BZ7="","",IF(BZ7="-","【-】","【"&amp;SUBSTITUTE(TEXT(BZ7,"#,##0.00"),"-","△")&amp;"】"))</f>
        <v>【97.59】</v>
      </c>
      <c r="CA6" s="22">
        <f>IF(CA7="",NA(),CA7)</f>
        <v>123.24</v>
      </c>
      <c r="CB6" s="22">
        <f t="shared" ref="CB6:CJ6" si="9">IF(CB7="",NA(),CB7)</f>
        <v>122.89</v>
      </c>
      <c r="CC6" s="22">
        <f t="shared" si="9"/>
        <v>125.89</v>
      </c>
      <c r="CD6" s="22">
        <f t="shared" si="9"/>
        <v>132.22</v>
      </c>
      <c r="CE6" s="22">
        <f t="shared" si="9"/>
        <v>138.97999999999999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50.3</v>
      </c>
      <c r="CM6" s="22">
        <f t="shared" ref="CM6:CU6" si="10">IF(CM7="",NA(),CM7)</f>
        <v>49.44</v>
      </c>
      <c r="CN6" s="22">
        <f t="shared" si="10"/>
        <v>49.47</v>
      </c>
      <c r="CO6" s="22">
        <f t="shared" si="10"/>
        <v>48.39</v>
      </c>
      <c r="CP6" s="22">
        <f t="shared" si="10"/>
        <v>48.34</v>
      </c>
      <c r="CQ6" s="22">
        <f t="shared" si="10"/>
        <v>63.12</v>
      </c>
      <c r="CR6" s="22">
        <f t="shared" si="10"/>
        <v>62.57</v>
      </c>
      <c r="CS6" s="22">
        <f t="shared" si="10"/>
        <v>61.56</v>
      </c>
      <c r="CT6" s="22">
        <f t="shared" si="10"/>
        <v>60.84</v>
      </c>
      <c r="CU6" s="22">
        <f t="shared" si="10"/>
        <v>60.8</v>
      </c>
      <c r="CV6" s="21" t="str">
        <f>IF(CV7="","",IF(CV7="-","【-】","【"&amp;SUBSTITUTE(TEXT(CV7,"#,##0.00"),"-","△")&amp;"】"))</f>
        <v>【60.21】</v>
      </c>
      <c r="CW6" s="22">
        <f>IF(CW7="",NA(),CW7)</f>
        <v>95.79</v>
      </c>
      <c r="CX6" s="22">
        <f t="shared" ref="CX6:DF6" si="11">IF(CX7="",NA(),CX7)</f>
        <v>95.54</v>
      </c>
      <c r="CY6" s="22">
        <f t="shared" si="11"/>
        <v>93.83</v>
      </c>
      <c r="CZ6" s="22">
        <f t="shared" si="11"/>
        <v>94.71</v>
      </c>
      <c r="DA6" s="22">
        <f t="shared" si="11"/>
        <v>94.53</v>
      </c>
      <c r="DB6" s="22">
        <f t="shared" si="11"/>
        <v>90.09</v>
      </c>
      <c r="DC6" s="22">
        <f t="shared" si="11"/>
        <v>90.21</v>
      </c>
      <c r="DD6" s="22">
        <f t="shared" si="11"/>
        <v>90.11</v>
      </c>
      <c r="DE6" s="22">
        <f t="shared" si="11"/>
        <v>89.73</v>
      </c>
      <c r="DF6" s="22">
        <f t="shared" si="11"/>
        <v>89.86</v>
      </c>
      <c r="DG6" s="21" t="str">
        <f>IF(DG7="","",IF(DG7="-","【-】","【"&amp;SUBSTITUTE(TEXT(DG7,"#,##0.00"),"-","△")&amp;"】"))</f>
        <v>【89.21】</v>
      </c>
      <c r="DH6" s="22">
        <f>IF(DH7="",NA(),DH7)</f>
        <v>50.19</v>
      </c>
      <c r="DI6" s="22">
        <f t="shared" ref="DI6:DQ6" si="12">IF(DI7="",NA(),DI7)</f>
        <v>51.59</v>
      </c>
      <c r="DJ6" s="22">
        <f t="shared" si="12"/>
        <v>53.12</v>
      </c>
      <c r="DK6" s="22">
        <f t="shared" si="12"/>
        <v>53.13</v>
      </c>
      <c r="DL6" s="22">
        <f t="shared" si="12"/>
        <v>54.01</v>
      </c>
      <c r="DM6" s="22">
        <f t="shared" si="12"/>
        <v>50.31</v>
      </c>
      <c r="DN6" s="22">
        <f t="shared" si="12"/>
        <v>50.74</v>
      </c>
      <c r="DO6" s="22">
        <f t="shared" si="12"/>
        <v>51.49</v>
      </c>
      <c r="DP6" s="22">
        <f t="shared" si="12"/>
        <v>51.94</v>
      </c>
      <c r="DQ6" s="22">
        <f t="shared" si="12"/>
        <v>52.46</v>
      </c>
      <c r="DR6" s="21" t="str">
        <f>IF(DR7="","",IF(DR7="-","【-】","【"&amp;SUBSTITUTE(TEXT(DR7,"#,##0.00"),"-","△")&amp;"】"))</f>
        <v>【52.41】</v>
      </c>
      <c r="DS6" s="22">
        <f>IF(DS7="",NA(),DS7)</f>
        <v>17.329999999999998</v>
      </c>
      <c r="DT6" s="22">
        <f t="shared" ref="DT6:EB6" si="13">IF(DT7="",NA(),DT7)</f>
        <v>17.37</v>
      </c>
      <c r="DU6" s="22">
        <f t="shared" si="13"/>
        <v>18.25</v>
      </c>
      <c r="DV6" s="22">
        <f t="shared" si="13"/>
        <v>19.010000000000002</v>
      </c>
      <c r="DW6" s="22">
        <f t="shared" si="13"/>
        <v>19.22</v>
      </c>
      <c r="DX6" s="22">
        <f t="shared" si="13"/>
        <v>21.34</v>
      </c>
      <c r="DY6" s="22">
        <f t="shared" si="13"/>
        <v>23.27</v>
      </c>
      <c r="DZ6" s="22">
        <f t="shared" si="13"/>
        <v>25.18</v>
      </c>
      <c r="EA6" s="22">
        <f t="shared" si="13"/>
        <v>26.52</v>
      </c>
      <c r="EB6" s="22">
        <f t="shared" si="13"/>
        <v>28.4</v>
      </c>
      <c r="EC6" s="21" t="str">
        <f>IF(EC7="","",IF(EC7="-","【-】","【"&amp;SUBSTITUTE(TEXT(EC7,"#,##0.00"),"-","△")&amp;"】"))</f>
        <v>【26.78】</v>
      </c>
      <c r="ED6" s="22">
        <f>IF(ED7="",NA(),ED7)</f>
        <v>1.01</v>
      </c>
      <c r="EE6" s="22">
        <f t="shared" ref="EE6:EM6" si="14">IF(EE7="",NA(),EE7)</f>
        <v>0.89</v>
      </c>
      <c r="EF6" s="22">
        <f t="shared" si="14"/>
        <v>0.56000000000000005</v>
      </c>
      <c r="EG6" s="22">
        <f t="shared" si="14"/>
        <v>0.39</v>
      </c>
      <c r="EH6" s="22">
        <f t="shared" si="14"/>
        <v>0.36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362018</v>
      </c>
      <c r="D7" s="24">
        <v>46</v>
      </c>
      <c r="E7" s="24">
        <v>1</v>
      </c>
      <c r="F7" s="24">
        <v>0</v>
      </c>
      <c r="G7" s="24">
        <v>1</v>
      </c>
      <c r="H7" s="24" t="s">
        <v>93</v>
      </c>
      <c r="I7" s="24" t="s">
        <v>94</v>
      </c>
      <c r="J7" s="24" t="s">
        <v>95</v>
      </c>
      <c r="K7" s="24" t="s">
        <v>96</v>
      </c>
      <c r="L7" s="24" t="s">
        <v>97</v>
      </c>
      <c r="M7" s="24" t="s">
        <v>98</v>
      </c>
      <c r="N7" s="25" t="s">
        <v>99</v>
      </c>
      <c r="O7" s="25">
        <v>63.4</v>
      </c>
      <c r="P7" s="25">
        <v>93.63</v>
      </c>
      <c r="Q7" s="25">
        <v>2437</v>
      </c>
      <c r="R7" s="25">
        <v>244830</v>
      </c>
      <c r="S7" s="25">
        <v>191.52</v>
      </c>
      <c r="T7" s="25">
        <v>1278.3499999999999</v>
      </c>
      <c r="U7" s="25">
        <v>227975</v>
      </c>
      <c r="V7" s="25">
        <v>105.76</v>
      </c>
      <c r="W7" s="25">
        <v>2155.59</v>
      </c>
      <c r="X7" s="25">
        <v>114.61</v>
      </c>
      <c r="Y7" s="25">
        <v>114.4</v>
      </c>
      <c r="Z7" s="25">
        <v>112.42</v>
      </c>
      <c r="AA7" s="25">
        <v>107.67</v>
      </c>
      <c r="AB7" s="25">
        <v>103.16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287.44</v>
      </c>
      <c r="AU7" s="25">
        <v>289.25</v>
      </c>
      <c r="AV7" s="25">
        <v>319.66000000000003</v>
      </c>
      <c r="AW7" s="25">
        <v>332.04</v>
      </c>
      <c r="AX7" s="25">
        <v>279.75</v>
      </c>
      <c r="AY7" s="25">
        <v>306.08</v>
      </c>
      <c r="AZ7" s="25">
        <v>306.14999999999998</v>
      </c>
      <c r="BA7" s="25">
        <v>297.54000000000002</v>
      </c>
      <c r="BB7" s="25">
        <v>289.44</v>
      </c>
      <c r="BC7" s="25">
        <v>282.19</v>
      </c>
      <c r="BD7" s="25">
        <v>239.69</v>
      </c>
      <c r="BE7" s="25">
        <v>437.55</v>
      </c>
      <c r="BF7" s="25">
        <v>424.41</v>
      </c>
      <c r="BG7" s="25">
        <v>413.45</v>
      </c>
      <c r="BH7" s="25">
        <v>430.88</v>
      </c>
      <c r="BI7" s="25">
        <v>433.85</v>
      </c>
      <c r="BJ7" s="25">
        <v>294.66000000000003</v>
      </c>
      <c r="BK7" s="25">
        <v>285.27</v>
      </c>
      <c r="BL7" s="25">
        <v>294.73</v>
      </c>
      <c r="BM7" s="25">
        <v>301.23</v>
      </c>
      <c r="BN7" s="25">
        <v>300.33</v>
      </c>
      <c r="BO7" s="25">
        <v>264.86</v>
      </c>
      <c r="BP7" s="25">
        <v>112.63</v>
      </c>
      <c r="BQ7" s="25">
        <v>112.43</v>
      </c>
      <c r="BR7" s="25">
        <v>109.49</v>
      </c>
      <c r="BS7" s="25">
        <v>104.41</v>
      </c>
      <c r="BT7" s="25">
        <v>99.28</v>
      </c>
      <c r="BU7" s="25">
        <v>103.75</v>
      </c>
      <c r="BV7" s="25">
        <v>105.3</v>
      </c>
      <c r="BW7" s="25">
        <v>99.41</v>
      </c>
      <c r="BX7" s="25">
        <v>101.11</v>
      </c>
      <c r="BY7" s="25">
        <v>102.03</v>
      </c>
      <c r="BZ7" s="25">
        <v>97.59</v>
      </c>
      <c r="CA7" s="25">
        <v>123.24</v>
      </c>
      <c r="CB7" s="25">
        <v>122.89</v>
      </c>
      <c r="CC7" s="25">
        <v>125.89</v>
      </c>
      <c r="CD7" s="25">
        <v>132.22</v>
      </c>
      <c r="CE7" s="25">
        <v>138.97999999999999</v>
      </c>
      <c r="CF7" s="25">
        <v>159.93</v>
      </c>
      <c r="CG7" s="25">
        <v>162.77000000000001</v>
      </c>
      <c r="CH7" s="25">
        <v>170.87</v>
      </c>
      <c r="CI7" s="25">
        <v>171.09</v>
      </c>
      <c r="CJ7" s="25">
        <v>173.56</v>
      </c>
      <c r="CK7" s="25">
        <v>181.66</v>
      </c>
      <c r="CL7" s="25">
        <v>50.3</v>
      </c>
      <c r="CM7" s="25">
        <v>49.44</v>
      </c>
      <c r="CN7" s="25">
        <v>49.47</v>
      </c>
      <c r="CO7" s="25">
        <v>48.39</v>
      </c>
      <c r="CP7" s="25">
        <v>48.34</v>
      </c>
      <c r="CQ7" s="25">
        <v>63.12</v>
      </c>
      <c r="CR7" s="25">
        <v>62.57</v>
      </c>
      <c r="CS7" s="25">
        <v>61.56</v>
      </c>
      <c r="CT7" s="25">
        <v>60.84</v>
      </c>
      <c r="CU7" s="25">
        <v>60.8</v>
      </c>
      <c r="CV7" s="25">
        <v>60.21</v>
      </c>
      <c r="CW7" s="25">
        <v>95.79</v>
      </c>
      <c r="CX7" s="25">
        <v>95.54</v>
      </c>
      <c r="CY7" s="25">
        <v>93.83</v>
      </c>
      <c r="CZ7" s="25">
        <v>94.71</v>
      </c>
      <c r="DA7" s="25">
        <v>94.53</v>
      </c>
      <c r="DB7" s="25">
        <v>90.09</v>
      </c>
      <c r="DC7" s="25">
        <v>90.21</v>
      </c>
      <c r="DD7" s="25">
        <v>90.11</v>
      </c>
      <c r="DE7" s="25">
        <v>89.73</v>
      </c>
      <c r="DF7" s="25">
        <v>89.86</v>
      </c>
      <c r="DG7" s="25">
        <v>89.21</v>
      </c>
      <c r="DH7" s="25">
        <v>50.19</v>
      </c>
      <c r="DI7" s="25">
        <v>51.59</v>
      </c>
      <c r="DJ7" s="25">
        <v>53.12</v>
      </c>
      <c r="DK7" s="25">
        <v>53.13</v>
      </c>
      <c r="DL7" s="25">
        <v>54.01</v>
      </c>
      <c r="DM7" s="25">
        <v>50.31</v>
      </c>
      <c r="DN7" s="25">
        <v>50.74</v>
      </c>
      <c r="DO7" s="25">
        <v>51.49</v>
      </c>
      <c r="DP7" s="25">
        <v>51.94</v>
      </c>
      <c r="DQ7" s="25">
        <v>52.46</v>
      </c>
      <c r="DR7" s="25">
        <v>52.41</v>
      </c>
      <c r="DS7" s="25">
        <v>17.329999999999998</v>
      </c>
      <c r="DT7" s="25">
        <v>17.37</v>
      </c>
      <c r="DU7" s="25">
        <v>18.25</v>
      </c>
      <c r="DV7" s="25">
        <v>19.010000000000002</v>
      </c>
      <c r="DW7" s="25">
        <v>19.22</v>
      </c>
      <c r="DX7" s="25">
        <v>21.34</v>
      </c>
      <c r="DY7" s="25">
        <v>23.27</v>
      </c>
      <c r="DZ7" s="25">
        <v>25.18</v>
      </c>
      <c r="EA7" s="25">
        <v>26.52</v>
      </c>
      <c r="EB7" s="25">
        <v>28.4</v>
      </c>
      <c r="EC7" s="25">
        <v>26.78</v>
      </c>
      <c r="ED7" s="25">
        <v>1.01</v>
      </c>
      <c r="EE7" s="25">
        <v>0.89</v>
      </c>
      <c r="EF7" s="25">
        <v>0.56000000000000005</v>
      </c>
      <c r="EG7" s="25">
        <v>0.39</v>
      </c>
      <c r="EH7" s="25">
        <v>0.36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2026-01-26T07:26:15Z</cp:lastPrinted>
  <dcterms:created xsi:type="dcterms:W3CDTF">2025-12-12T09:22:06Z</dcterms:created>
  <dcterms:modified xsi:type="dcterms:W3CDTF">2026-03-18T02:41:50Z</dcterms:modified>
  <cp:category/>
</cp:coreProperties>
</file>